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315" windowHeight="8985" activeTab="1"/>
  </bookViews>
  <sheets>
    <sheet name="Graph1" sheetId="1" r:id="rId1"/>
    <sheet name="Enthalpy of vaporization" sheetId="2" r:id="rId2"/>
  </sheets>
  <definedNames/>
  <calcPr fullCalcOnLoad="1"/>
</workbook>
</file>

<file path=xl/comments2.xml><?xml version="1.0" encoding="utf-8"?>
<comments xmlns="http://schemas.openxmlformats.org/spreadsheetml/2006/main">
  <authors>
    <author>ledanoij</author>
  </authors>
  <commentList>
    <comment ref="A2" authorId="0">
      <text>
        <r>
          <rPr>
            <b/>
            <sz val="10"/>
            <rFont val="Tahoma"/>
            <family val="2"/>
          </rPr>
          <t>Select Thermdynamic Model in Process Simulation:</t>
        </r>
        <r>
          <rPr>
            <sz val="10"/>
            <rFont val="Tahoma"/>
            <family val="2"/>
          </rPr>
          <t xml:space="preserve">
(C) 2010 J-Ch de Hemptinne; J-M Ledanois, P. Mougin, A. Barreau</t>
        </r>
      </text>
    </comment>
  </commentList>
</comments>
</file>

<file path=xl/sharedStrings.xml><?xml version="1.0" encoding="utf-8"?>
<sst xmlns="http://schemas.openxmlformats.org/spreadsheetml/2006/main" count="51" uniqueCount="27">
  <si>
    <t>Yaws</t>
  </si>
  <si>
    <t>T</t>
  </si>
  <si>
    <t>Tc</t>
  </si>
  <si>
    <t>A</t>
  </si>
  <si>
    <t>n</t>
  </si>
  <si>
    <t>Benzene</t>
  </si>
  <si>
    <t>Watson</t>
  </si>
  <si>
    <t>a1</t>
  </si>
  <si>
    <t>a2</t>
  </si>
  <si>
    <t>a3</t>
  </si>
  <si>
    <t>a4</t>
  </si>
  <si>
    <t>a5</t>
  </si>
  <si>
    <t>Data</t>
  </si>
  <si>
    <t>DIPPR 106</t>
  </si>
  <si>
    <t>B</t>
  </si>
  <si>
    <t>C</t>
  </si>
  <si>
    <t>D</t>
  </si>
  <si>
    <t>E</t>
  </si>
  <si>
    <t>Range</t>
  </si>
  <si>
    <t>Min</t>
  </si>
  <si>
    <t>Max</t>
  </si>
  <si>
    <t>Hvap0</t>
  </si>
  <si>
    <t>Pentane</t>
  </si>
  <si>
    <t>PPDS 12</t>
  </si>
  <si>
    <t>Delta H (J/kmol)</t>
  </si>
  <si>
    <t>Example 3.4: Short quality evaluation of enthalpy of vaporisation correlations</t>
  </si>
  <si>
    <t>T0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</si>
</sst>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Enthalpy of vaporization of Pentane and Benzene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845"/>
          <c:w val="0.8935"/>
          <c:h val="0.8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'Enthalpy of vaporization'!$C$6</c:f>
              <c:strCache>
                <c:ptCount val="1"/>
                <c:pt idx="0">
                  <c:v>Yaws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'Enthalpy of vaporization'!$B$19:$B$52</c:f>
              <c:numCache>
                <c:ptCount val="34"/>
                <c:pt idx="0">
                  <c:v>143.42</c:v>
                </c:pt>
                <c:pt idx="1">
                  <c:v>150</c:v>
                </c:pt>
                <c:pt idx="2">
                  <c:v>160</c:v>
                </c:pt>
                <c:pt idx="3">
                  <c:v>170</c:v>
                </c:pt>
                <c:pt idx="4">
                  <c:v>180</c:v>
                </c:pt>
                <c:pt idx="5">
                  <c:v>190</c:v>
                </c:pt>
                <c:pt idx="6">
                  <c:v>200</c:v>
                </c:pt>
                <c:pt idx="7">
                  <c:v>210</c:v>
                </c:pt>
                <c:pt idx="8">
                  <c:v>220</c:v>
                </c:pt>
                <c:pt idx="9">
                  <c:v>230</c:v>
                </c:pt>
                <c:pt idx="10">
                  <c:v>240</c:v>
                </c:pt>
                <c:pt idx="11">
                  <c:v>250</c:v>
                </c:pt>
                <c:pt idx="12">
                  <c:v>260</c:v>
                </c:pt>
                <c:pt idx="13">
                  <c:v>270</c:v>
                </c:pt>
                <c:pt idx="14">
                  <c:v>280</c:v>
                </c:pt>
                <c:pt idx="15">
                  <c:v>290</c:v>
                </c:pt>
                <c:pt idx="16">
                  <c:v>300</c:v>
                </c:pt>
                <c:pt idx="17">
                  <c:v>310</c:v>
                </c:pt>
                <c:pt idx="18">
                  <c:v>320</c:v>
                </c:pt>
                <c:pt idx="19">
                  <c:v>330</c:v>
                </c:pt>
                <c:pt idx="20">
                  <c:v>340</c:v>
                </c:pt>
                <c:pt idx="21">
                  <c:v>350</c:v>
                </c:pt>
                <c:pt idx="22">
                  <c:v>360</c:v>
                </c:pt>
                <c:pt idx="23">
                  <c:v>370</c:v>
                </c:pt>
                <c:pt idx="24">
                  <c:v>380</c:v>
                </c:pt>
                <c:pt idx="25">
                  <c:v>390</c:v>
                </c:pt>
                <c:pt idx="26">
                  <c:v>400</c:v>
                </c:pt>
                <c:pt idx="27">
                  <c:v>410</c:v>
                </c:pt>
                <c:pt idx="28">
                  <c:v>420</c:v>
                </c:pt>
                <c:pt idx="29">
                  <c:v>430</c:v>
                </c:pt>
                <c:pt idx="30">
                  <c:v>440</c:v>
                </c:pt>
                <c:pt idx="31">
                  <c:v>450</c:v>
                </c:pt>
                <c:pt idx="32">
                  <c:v>460</c:v>
                </c:pt>
                <c:pt idx="33">
                  <c:v>470.08</c:v>
                </c:pt>
              </c:numCache>
            </c:numRef>
          </c:xVal>
          <c:yVal>
            <c:numRef>
              <c:f>'Enthalpy of vaporization'!$C$19:$C$52</c:f>
              <c:numCache>
                <c:ptCount val="34"/>
                <c:pt idx="0">
                  <c:v>34.011539975317305</c:v>
                </c:pt>
                <c:pt idx="1">
                  <c:v>33.74338699673322</c:v>
                </c:pt>
                <c:pt idx="2">
                  <c:v>33.32933119785316</c:v>
                </c:pt>
                <c:pt idx="3">
                  <c:v>32.90703359638772</c:v>
                </c:pt>
                <c:pt idx="4">
                  <c:v>32.47604702109736</c:v>
                </c:pt>
                <c:pt idx="5">
                  <c:v>32.035883602591255</c:v>
                </c:pt>
                <c:pt idx="6">
                  <c:v>31.586009464857675</c:v>
                </c:pt>
                <c:pt idx="7">
                  <c:v>31.125838499350557</c:v>
                </c:pt>
                <c:pt idx="8">
                  <c:v>30.654725021138415</c:v>
                </c:pt>
                <c:pt idx="9">
                  <c:v>30.171955052895477</c:v>
                </c:pt>
                <c:pt idx="10">
                  <c:v>29.676735911510576</c:v>
                </c:pt>
                <c:pt idx="11">
                  <c:v>29.168183677240773</c:v>
                </c:pt>
                <c:pt idx="12">
                  <c:v>28.645307997164483</c:v>
                </c:pt>
                <c:pt idx="13">
                  <c:v>28.10699349930218</c:v>
                </c:pt>
                <c:pt idx="14">
                  <c:v>27.551976850486994</c:v>
                </c:pt>
                <c:pt idx="15">
                  <c:v>26.97881814853865</c:v>
                </c:pt>
                <c:pt idx="16">
                  <c:v>26.38586484910703</c:v>
                </c:pt>
                <c:pt idx="17">
                  <c:v>25.77120571333484</c:v>
                </c:pt>
                <c:pt idx="18">
                  <c:v>25.132611200942993</c:v>
                </c:pt>
                <c:pt idx="19">
                  <c:v>24.467455120214485</c:v>
                </c:pt>
                <c:pt idx="20">
                  <c:v>23.77260983340819</c:v>
                </c:pt>
                <c:pt idx="21">
                  <c:v>23.044303290153426</c:v>
                </c:pt>
                <c:pt idx="22">
                  <c:v>22.27791950218751</c:v>
                </c:pt>
                <c:pt idx="23">
                  <c:v>21.467712646520624</c:v>
                </c:pt>
                <c:pt idx="24">
                  <c:v>20.606384523703408</c:v>
                </c:pt>
                <c:pt idx="25">
                  <c:v>19.684436571532633</c:v>
                </c:pt>
                <c:pt idx="26">
                  <c:v>18.689130586582234</c:v>
                </c:pt>
                <c:pt idx="27">
                  <c:v>17.602726439507386</c:v>
                </c:pt>
                <c:pt idx="28">
                  <c:v>16.399273384625964</c:v>
                </c:pt>
                <c:pt idx="29">
                  <c:v>15.038188234913195</c:v>
                </c:pt>
                <c:pt idx="30">
                  <c:v>13.449575670282233</c:v>
                </c:pt>
                <c:pt idx="31">
                  <c:v>11.493074487205488</c:v>
                </c:pt>
                <c:pt idx="32">
                  <c:v>8.790463507243029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'Enthalpy of vaporization'!$E$6</c:f>
              <c:strCache>
                <c:ptCount val="1"/>
                <c:pt idx="0">
                  <c:v>DIPPR 106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'Enthalpy of vaporization'!$D$19:$D$52</c:f>
              <c:numCache>
                <c:ptCount val="34"/>
                <c:pt idx="0">
                  <c:v>143.42</c:v>
                </c:pt>
                <c:pt idx="1">
                  <c:v>150</c:v>
                </c:pt>
                <c:pt idx="2">
                  <c:v>160</c:v>
                </c:pt>
                <c:pt idx="3">
                  <c:v>170</c:v>
                </c:pt>
                <c:pt idx="4">
                  <c:v>180</c:v>
                </c:pt>
                <c:pt idx="5">
                  <c:v>190</c:v>
                </c:pt>
                <c:pt idx="6">
                  <c:v>200</c:v>
                </c:pt>
                <c:pt idx="7">
                  <c:v>210</c:v>
                </c:pt>
                <c:pt idx="8">
                  <c:v>220</c:v>
                </c:pt>
                <c:pt idx="9">
                  <c:v>230</c:v>
                </c:pt>
                <c:pt idx="10">
                  <c:v>240</c:v>
                </c:pt>
                <c:pt idx="11">
                  <c:v>250</c:v>
                </c:pt>
                <c:pt idx="12">
                  <c:v>260</c:v>
                </c:pt>
                <c:pt idx="13">
                  <c:v>270</c:v>
                </c:pt>
                <c:pt idx="14">
                  <c:v>280</c:v>
                </c:pt>
                <c:pt idx="15">
                  <c:v>290</c:v>
                </c:pt>
                <c:pt idx="16">
                  <c:v>300</c:v>
                </c:pt>
                <c:pt idx="17">
                  <c:v>310</c:v>
                </c:pt>
                <c:pt idx="18">
                  <c:v>320</c:v>
                </c:pt>
                <c:pt idx="19">
                  <c:v>330</c:v>
                </c:pt>
                <c:pt idx="20">
                  <c:v>340</c:v>
                </c:pt>
                <c:pt idx="21">
                  <c:v>350</c:v>
                </c:pt>
                <c:pt idx="22">
                  <c:v>360</c:v>
                </c:pt>
                <c:pt idx="23">
                  <c:v>370</c:v>
                </c:pt>
                <c:pt idx="24">
                  <c:v>380</c:v>
                </c:pt>
                <c:pt idx="25">
                  <c:v>390</c:v>
                </c:pt>
                <c:pt idx="26">
                  <c:v>400</c:v>
                </c:pt>
                <c:pt idx="27">
                  <c:v>410</c:v>
                </c:pt>
                <c:pt idx="28">
                  <c:v>420</c:v>
                </c:pt>
                <c:pt idx="29">
                  <c:v>430</c:v>
                </c:pt>
                <c:pt idx="30">
                  <c:v>440</c:v>
                </c:pt>
                <c:pt idx="31">
                  <c:v>450</c:v>
                </c:pt>
                <c:pt idx="32">
                  <c:v>460</c:v>
                </c:pt>
                <c:pt idx="33">
                  <c:v>469.67</c:v>
                </c:pt>
              </c:numCache>
            </c:numRef>
          </c:xVal>
          <c:yVal>
            <c:numRef>
              <c:f>'Enthalpy of vaporization'!$E$19:$E$52</c:f>
              <c:numCache>
                <c:ptCount val="34"/>
                <c:pt idx="0">
                  <c:v>33.967767733158766</c:v>
                </c:pt>
                <c:pt idx="1">
                  <c:v>33.70111463490912</c:v>
                </c:pt>
                <c:pt idx="2">
                  <c:v>33.289343037649395</c:v>
                </c:pt>
                <c:pt idx="3">
                  <c:v>32.869334633712896</c:v>
                </c:pt>
                <c:pt idx="4">
                  <c:v>32.44064128426697</c:v>
                </c:pt>
                <c:pt idx="5">
                  <c:v>32.00277397030808</c:v>
                </c:pt>
                <c:pt idx="6">
                  <c:v>31.55519744911405</c:v>
                </c:pt>
                <c:pt idx="7">
                  <c:v>31.097323985294523</c:v>
                </c:pt>
                <c:pt idx="8">
                  <c:v>30.628505953795877</c:v>
                </c:pt>
                <c:pt idx="9">
                  <c:v>30.148027057804228</c:v>
                </c:pt>
                <c:pt idx="10">
                  <c:v>29.65509183254153</c:v>
                </c:pt>
                <c:pt idx="11">
                  <c:v>29.148813009788924</c:v>
                </c:pt>
                <c:pt idx="12">
                  <c:v>28.628196187949843</c:v>
                </c:pt>
                <c:pt idx="13">
                  <c:v>28.092121074436673</c:v>
                </c:pt>
                <c:pt idx="14">
                  <c:v>27.53931832004656</c:v>
                </c:pt>
                <c:pt idx="15">
                  <c:v>26.968340616810238</c:v>
                </c:pt>
                <c:pt idx="16">
                  <c:v>26.377526232119077</c:v>
                </c:pt>
                <c:pt idx="17">
                  <c:v>25.7649524247029</c:v>
                </c:pt>
                <c:pt idx="18">
                  <c:v>25.128375106084267</c:v>
                </c:pt>
                <c:pt idx="19">
                  <c:v>24.465149465221728</c:v>
                </c:pt>
                <c:pt idx="20">
                  <c:v>23.772123706929317</c:v>
                </c:pt>
                <c:pt idx="21">
                  <c:v>23.045493936259334</c:v>
                </c:pt>
                <c:pt idx="22">
                  <c:v>22.28060139840642</c:v>
                </c:pt>
                <c:pt idx="23">
                  <c:v>21.471641556104817</c:v>
                </c:pt>
                <c:pt idx="24">
                  <c:v>20.611233443022012</c:v>
                </c:pt>
                <c:pt idx="25">
                  <c:v>19.689758010521484</c:v>
                </c:pt>
                <c:pt idx="26">
                  <c:v>18.694294514308282</c:v>
                </c:pt>
                <c:pt idx="27">
                  <c:v>17.606811854553495</c:v>
                </c:pt>
                <c:pt idx="28">
                  <c:v>16.40086343694596</c:v>
                </c:pt>
                <c:pt idx="29">
                  <c:v>15.034939822690971</c:v>
                </c:pt>
                <c:pt idx="30">
                  <c:v>13.437165941837648</c:v>
                </c:pt>
                <c:pt idx="31">
                  <c:v>11.46191002266036</c:v>
                </c:pt>
                <c:pt idx="32">
                  <c:v>8.709101355562028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'Enthalpy of vaporization'!$H$6</c:f>
              <c:strCache>
                <c:ptCount val="1"/>
                <c:pt idx="0">
                  <c:v>PPDS 12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'Enthalpy of vaporization'!$G$19:$G$49</c:f>
              <c:numCache>
                <c:ptCount val="31"/>
                <c:pt idx="0">
                  <c:v>278.469</c:v>
                </c:pt>
                <c:pt idx="1">
                  <c:v>280</c:v>
                </c:pt>
                <c:pt idx="2">
                  <c:v>290</c:v>
                </c:pt>
                <c:pt idx="3">
                  <c:v>300</c:v>
                </c:pt>
                <c:pt idx="4">
                  <c:v>310</c:v>
                </c:pt>
                <c:pt idx="5">
                  <c:v>320</c:v>
                </c:pt>
                <c:pt idx="6">
                  <c:v>330</c:v>
                </c:pt>
                <c:pt idx="7">
                  <c:v>340</c:v>
                </c:pt>
                <c:pt idx="8">
                  <c:v>350</c:v>
                </c:pt>
                <c:pt idx="9">
                  <c:v>360</c:v>
                </c:pt>
                <c:pt idx="10">
                  <c:v>370</c:v>
                </c:pt>
                <c:pt idx="11">
                  <c:v>380</c:v>
                </c:pt>
                <c:pt idx="12">
                  <c:v>390</c:v>
                </c:pt>
                <c:pt idx="13">
                  <c:v>400</c:v>
                </c:pt>
                <c:pt idx="14">
                  <c:v>410</c:v>
                </c:pt>
                <c:pt idx="15">
                  <c:v>420</c:v>
                </c:pt>
                <c:pt idx="16">
                  <c:v>430</c:v>
                </c:pt>
                <c:pt idx="17">
                  <c:v>440</c:v>
                </c:pt>
                <c:pt idx="18">
                  <c:v>450</c:v>
                </c:pt>
                <c:pt idx="19">
                  <c:v>460</c:v>
                </c:pt>
                <c:pt idx="20">
                  <c:v>470</c:v>
                </c:pt>
                <c:pt idx="21">
                  <c:v>480</c:v>
                </c:pt>
                <c:pt idx="22">
                  <c:v>490</c:v>
                </c:pt>
                <c:pt idx="23">
                  <c:v>500</c:v>
                </c:pt>
                <c:pt idx="24">
                  <c:v>510</c:v>
                </c:pt>
                <c:pt idx="25">
                  <c:v>520</c:v>
                </c:pt>
                <c:pt idx="26">
                  <c:v>530</c:v>
                </c:pt>
                <c:pt idx="27">
                  <c:v>540</c:v>
                </c:pt>
                <c:pt idx="28">
                  <c:v>550</c:v>
                </c:pt>
                <c:pt idx="29">
                  <c:v>560</c:v>
                </c:pt>
                <c:pt idx="30">
                  <c:v>562.05</c:v>
                </c:pt>
              </c:numCache>
            </c:numRef>
          </c:xVal>
          <c:yVal>
            <c:numRef>
              <c:f>'Enthalpy of vaporization'!$H$19:$H$49</c:f>
              <c:numCache>
                <c:ptCount val="31"/>
                <c:pt idx="0">
                  <c:v>34.8809611480723</c:v>
                </c:pt>
                <c:pt idx="1">
                  <c:v>34.79191970532463</c:v>
                </c:pt>
                <c:pt idx="2">
                  <c:v>34.22007101583755</c:v>
                </c:pt>
                <c:pt idx="3">
                  <c:v>33.662463786930694</c:v>
                </c:pt>
                <c:pt idx="4">
                  <c:v>33.11552345111324</c:v>
                </c:pt>
                <c:pt idx="5">
                  <c:v>32.575804805061836</c:v>
                </c:pt>
                <c:pt idx="6">
                  <c:v>32.03995650351406</c:v>
                </c:pt>
                <c:pt idx="7">
                  <c:v>31.50468307392386</c:v>
                </c:pt>
                <c:pt idx="8">
                  <c:v>30.966703667982085</c:v>
                </c:pt>
                <c:pt idx="9">
                  <c:v>30.422706527696402</c:v>
                </c:pt>
                <c:pt idx="10">
                  <c:v>29.869297817179778</c:v>
                </c:pt>
                <c:pt idx="11">
                  <c:v>29.302943017638963</c:v>
                </c:pt>
                <c:pt idx="12">
                  <c:v>28.71989844293071</c:v>
                </c:pt>
                <c:pt idx="13">
                  <c:v>28.11612951423368</c:v>
                </c:pt>
                <c:pt idx="14">
                  <c:v>27.48721108833439</c:v>
                </c:pt>
                <c:pt idx="15">
                  <c:v>26.828203126128898</c:v>
                </c:pt>
                <c:pt idx="16">
                  <c:v>26.133491916805173</c:v>
                </c:pt>
                <c:pt idx="17">
                  <c:v>25.39658224935656</c:v>
                </c:pt>
                <c:pt idx="18">
                  <c:v>24.60981811418704</c:v>
                </c:pt>
                <c:pt idx="19">
                  <c:v>23.763996431052295</c:v>
                </c:pt>
                <c:pt idx="20">
                  <c:v>22.847815470053185</c:v>
                </c:pt>
                <c:pt idx="21">
                  <c:v>21.847057882154395</c:v>
                </c:pt>
                <c:pt idx="22">
                  <c:v>20.743327480746267</c:v>
                </c:pt>
                <c:pt idx="23">
                  <c:v>19.51199155272138</c:v>
                </c:pt>
                <c:pt idx="24">
                  <c:v>18.118602744700052</c:v>
                </c:pt>
                <c:pt idx="25">
                  <c:v>16.512122593121102</c:v>
                </c:pt>
                <c:pt idx="26">
                  <c:v>14.610483465575728</c:v>
                </c:pt>
                <c:pt idx="27">
                  <c:v>12.26389905483074</c:v>
                </c:pt>
                <c:pt idx="28">
                  <c:v>9.128413555643606</c:v>
                </c:pt>
                <c:pt idx="29">
                  <c:v>3.682373611241642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'Enthalpy of vaporization'!$J$6</c:f>
              <c:strCache>
                <c:ptCount val="1"/>
                <c:pt idx="0">
                  <c:v>DIPPR 106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'Enthalpy of vaporization'!$I$19:$I$49</c:f>
              <c:numCache>
                <c:ptCount val="31"/>
                <c:pt idx="0">
                  <c:v>278.68</c:v>
                </c:pt>
                <c:pt idx="1">
                  <c:v>280</c:v>
                </c:pt>
                <c:pt idx="2">
                  <c:v>290</c:v>
                </c:pt>
                <c:pt idx="3">
                  <c:v>300</c:v>
                </c:pt>
                <c:pt idx="4">
                  <c:v>310</c:v>
                </c:pt>
                <c:pt idx="5">
                  <c:v>320</c:v>
                </c:pt>
                <c:pt idx="6">
                  <c:v>330</c:v>
                </c:pt>
                <c:pt idx="7">
                  <c:v>340</c:v>
                </c:pt>
                <c:pt idx="8">
                  <c:v>350</c:v>
                </c:pt>
                <c:pt idx="9">
                  <c:v>360</c:v>
                </c:pt>
                <c:pt idx="10">
                  <c:v>370</c:v>
                </c:pt>
                <c:pt idx="11">
                  <c:v>380</c:v>
                </c:pt>
                <c:pt idx="12">
                  <c:v>390</c:v>
                </c:pt>
                <c:pt idx="13">
                  <c:v>400</c:v>
                </c:pt>
                <c:pt idx="14">
                  <c:v>410</c:v>
                </c:pt>
                <c:pt idx="15">
                  <c:v>420</c:v>
                </c:pt>
                <c:pt idx="16">
                  <c:v>430</c:v>
                </c:pt>
                <c:pt idx="17">
                  <c:v>440</c:v>
                </c:pt>
                <c:pt idx="18">
                  <c:v>450</c:v>
                </c:pt>
                <c:pt idx="19">
                  <c:v>460</c:v>
                </c:pt>
                <c:pt idx="20">
                  <c:v>470</c:v>
                </c:pt>
                <c:pt idx="21">
                  <c:v>480</c:v>
                </c:pt>
                <c:pt idx="22">
                  <c:v>490</c:v>
                </c:pt>
                <c:pt idx="23">
                  <c:v>500</c:v>
                </c:pt>
                <c:pt idx="24">
                  <c:v>510</c:v>
                </c:pt>
                <c:pt idx="25">
                  <c:v>520</c:v>
                </c:pt>
                <c:pt idx="26">
                  <c:v>530</c:v>
                </c:pt>
                <c:pt idx="27">
                  <c:v>540</c:v>
                </c:pt>
                <c:pt idx="28">
                  <c:v>550</c:v>
                </c:pt>
                <c:pt idx="29">
                  <c:v>560</c:v>
                </c:pt>
                <c:pt idx="30">
                  <c:v>562.05</c:v>
                </c:pt>
              </c:numCache>
            </c:numRef>
          </c:xVal>
          <c:yVal>
            <c:numRef>
              <c:f>'Enthalpy of vaporization'!$J$19:$J$49</c:f>
              <c:numCache>
                <c:ptCount val="31"/>
                <c:pt idx="0">
                  <c:v>34.704606823543024</c:v>
                </c:pt>
                <c:pt idx="1">
                  <c:v>34.6413832283889</c:v>
                </c:pt>
                <c:pt idx="2">
                  <c:v>34.15645107257204</c:v>
                </c:pt>
                <c:pt idx="3">
                  <c:v>33.660529174889234</c:v>
                </c:pt>
                <c:pt idx="4">
                  <c:v>33.15293432215295</c:v>
                </c:pt>
                <c:pt idx="5">
                  <c:v>32.632911656569554</c:v>
                </c:pt>
                <c:pt idx="6">
                  <c:v>32.09962384637513</c:v>
                </c:pt>
                <c:pt idx="7">
                  <c:v>31.552138074220352</c:v>
                </c:pt>
                <c:pt idx="8">
                  <c:v>30.989410283552065</c:v>
                </c:pt>
                <c:pt idx="9">
                  <c:v>30.41026594591282</c:v>
                </c:pt>
                <c:pt idx="10">
                  <c:v>29.813376366801528</c:v>
                </c:pt>
                <c:pt idx="11">
                  <c:v>29.197229203475928</c:v>
                </c:pt>
                <c:pt idx="12">
                  <c:v>28.560091377086533</c:v>
                </c:pt>
                <c:pt idx="13">
                  <c:v>27.899961848827953</c:v>
                </c:pt>
                <c:pt idx="14">
                  <c:v>27.214510674901852</c:v>
                </c:pt>
                <c:pt idx="15">
                  <c:v>26.500999159501113</c:v>
                </c:pt>
                <c:pt idx="16">
                  <c:v>25.756173452343095</c:v>
                </c:pt>
                <c:pt idx="17">
                  <c:v>24.97611999911574</c:v>
                </c:pt>
                <c:pt idx="18">
                  <c:v>24.15606478299597</c:v>
                </c:pt>
                <c:pt idx="19">
                  <c:v>23.290087279295868</c:v>
                </c:pt>
                <c:pt idx="20">
                  <c:v>22.370700497383122</c:v>
                </c:pt>
                <c:pt idx="21">
                  <c:v>21.38821206895141</c:v>
                </c:pt>
                <c:pt idx="22">
                  <c:v>20.329709452494907</c:v>
                </c:pt>
                <c:pt idx="23">
                  <c:v>19.177360012674246</c:v>
                </c:pt>
                <c:pt idx="24">
                  <c:v>17.90536427043456</c:v>
                </c:pt>
                <c:pt idx="25">
                  <c:v>16.473986572182714</c:v>
                </c:pt>
                <c:pt idx="26">
                  <c:v>14.816321516102267</c:v>
                </c:pt>
                <c:pt idx="27">
                  <c:v>12.802970056406906</c:v>
                </c:pt>
                <c:pt idx="28">
                  <c:v>10.111771405550678</c:v>
                </c:pt>
                <c:pt idx="29">
                  <c:v>5.063124504144925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'Enthalpy of vaporization'!$L$6</c:f>
              <c:strCache>
                <c:ptCount val="1"/>
                <c:pt idx="0">
                  <c:v>Watson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'Enthalpy of vaporization'!$K$19:$K$49</c:f>
              <c:numCache>
                <c:ptCount val="31"/>
                <c:pt idx="0">
                  <c:v>278.469</c:v>
                </c:pt>
                <c:pt idx="1">
                  <c:v>280</c:v>
                </c:pt>
                <c:pt idx="2">
                  <c:v>290</c:v>
                </c:pt>
                <c:pt idx="3">
                  <c:v>300</c:v>
                </c:pt>
                <c:pt idx="4">
                  <c:v>310</c:v>
                </c:pt>
                <c:pt idx="5">
                  <c:v>320</c:v>
                </c:pt>
                <c:pt idx="6">
                  <c:v>330</c:v>
                </c:pt>
                <c:pt idx="7">
                  <c:v>340</c:v>
                </c:pt>
                <c:pt idx="8">
                  <c:v>350</c:v>
                </c:pt>
                <c:pt idx="9">
                  <c:v>360</c:v>
                </c:pt>
                <c:pt idx="10">
                  <c:v>370</c:v>
                </c:pt>
                <c:pt idx="11">
                  <c:v>380</c:v>
                </c:pt>
                <c:pt idx="12">
                  <c:v>390</c:v>
                </c:pt>
                <c:pt idx="13">
                  <c:v>400</c:v>
                </c:pt>
                <c:pt idx="14">
                  <c:v>410</c:v>
                </c:pt>
                <c:pt idx="15">
                  <c:v>420</c:v>
                </c:pt>
                <c:pt idx="16">
                  <c:v>430</c:v>
                </c:pt>
                <c:pt idx="17">
                  <c:v>440</c:v>
                </c:pt>
                <c:pt idx="18">
                  <c:v>450</c:v>
                </c:pt>
                <c:pt idx="19">
                  <c:v>460</c:v>
                </c:pt>
                <c:pt idx="20">
                  <c:v>470</c:v>
                </c:pt>
                <c:pt idx="21">
                  <c:v>480</c:v>
                </c:pt>
                <c:pt idx="22">
                  <c:v>490</c:v>
                </c:pt>
                <c:pt idx="23">
                  <c:v>500</c:v>
                </c:pt>
                <c:pt idx="24">
                  <c:v>510</c:v>
                </c:pt>
                <c:pt idx="25">
                  <c:v>520</c:v>
                </c:pt>
                <c:pt idx="26">
                  <c:v>530</c:v>
                </c:pt>
                <c:pt idx="27">
                  <c:v>540</c:v>
                </c:pt>
                <c:pt idx="28">
                  <c:v>550</c:v>
                </c:pt>
                <c:pt idx="29">
                  <c:v>560</c:v>
                </c:pt>
                <c:pt idx="30">
                  <c:v>562.05</c:v>
                </c:pt>
              </c:numCache>
            </c:numRef>
          </c:xVal>
          <c:yVal>
            <c:numRef>
              <c:f>'Enthalpy of vaporization'!$L$19:$L$49</c:f>
              <c:numCache>
                <c:ptCount val="31"/>
                <c:pt idx="0">
                  <c:v>34.51078825878758</c:v>
                </c:pt>
                <c:pt idx="1">
                  <c:v>34.439868883560024</c:v>
                </c:pt>
                <c:pt idx="2">
                  <c:v>33.970668030888156</c:v>
                </c:pt>
                <c:pt idx="3">
                  <c:v>33.49064811721766</c:v>
                </c:pt>
                <c:pt idx="4">
                  <c:v>32.99913200312453</c:v>
                </c:pt>
                <c:pt idx="5">
                  <c:v>32.49537124008815</c:v>
                </c:pt>
                <c:pt idx="6">
                  <c:v>31.978535258062013</c:v>
                </c:pt>
                <c:pt idx="7">
                  <c:v>31.447698368739847</c:v>
                </c:pt>
                <c:pt idx="8">
                  <c:v>30.901824023056264</c:v>
                </c:pt>
                <c:pt idx="9">
                  <c:v>30.339745583266293</c:v>
                </c:pt>
                <c:pt idx="10">
                  <c:v>29.76014262335868</c:v>
                </c:pt>
                <c:pt idx="11">
                  <c:v>29.161511425289248</c:v>
                </c:pt>
                <c:pt idx="12">
                  <c:v>28.54212784442466</c:v>
                </c:pt>
                <c:pt idx="13">
                  <c:v>27.9</c:v>
                </c:pt>
                <c:pt idx="14">
                  <c:v>27.232807183691644</c:v>
                </c:pt>
                <c:pt idx="15">
                  <c:v>26.537819771072492</c:v>
                </c:pt>
                <c:pt idx="16">
                  <c:v>25.81179242674092</c:v>
                </c:pt>
                <c:pt idx="17">
                  <c:v>25.050818919227684</c:v>
                </c:pt>
                <c:pt idx="18">
                  <c:v>24.250130326989204</c:v>
                </c:pt>
                <c:pt idx="19">
                  <c:v>23.403807282317384</c:v>
                </c:pt>
                <c:pt idx="20">
                  <c:v>22.504357125888202</c:v>
                </c:pt>
                <c:pt idx="21">
                  <c:v>21.542069975405592</c:v>
                </c:pt>
                <c:pt idx="22">
                  <c:v>20.503994854554247</c:v>
                </c:pt>
                <c:pt idx="23">
                  <c:v>19.372222497808387</c:v>
                </c:pt>
                <c:pt idx="24">
                  <c:v>18.120803405924256</c:v>
                </c:pt>
                <c:pt idx="25">
                  <c:v>16.709699888019554</c:v>
                </c:pt>
                <c:pt idx="26">
                  <c:v>15.071352331331688</c:v>
                </c:pt>
                <c:pt idx="27">
                  <c:v>13.074733198879064</c:v>
                </c:pt>
                <c:pt idx="28">
                  <c:v>10.392323268885482</c:v>
                </c:pt>
                <c:pt idx="29">
                  <c:v>5.3015643478633825</c:v>
                </c:pt>
                <c:pt idx="30">
                  <c:v>0</c:v>
                </c:pt>
              </c:numCache>
            </c:numRef>
          </c:yVal>
          <c:smooth val="0"/>
        </c:ser>
        <c:axId val="53907656"/>
        <c:axId val="15406857"/>
      </c:scatterChart>
      <c:valAx>
        <c:axId val="5390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06857"/>
        <c:crossesAt val="-10"/>
        <c:crossBetween val="midCat"/>
        <c:dispUnits/>
      </c:valAx>
      <c:valAx>
        <c:axId val="1540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Enthalpy (J/kmol)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76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475"/>
          <c:y val="0.5495"/>
          <c:w val="0.129"/>
          <c:h val="0.2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7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0.24575</cdr:x>
      <cdr:y>0.243</cdr:y>
    </cdr:from>
    <cdr:to>
      <cdr:x>0.33325</cdr:x>
      <cdr:y>0.2935</cdr:y>
    </cdr:to>
    <cdr:sp>
      <cdr:nvSpPr>
        <cdr:cNvPr id="1" name="Text Box 1"/>
        <cdr:cNvSpPr txBox="1">
          <a:spLocks noChangeArrowheads="1"/>
        </cdr:cNvSpPr>
      </cdr:nvSpPr>
      <cdr:spPr>
        <a:xfrm>
          <a:off x="2266950" y="1390650"/>
          <a:ext cx="809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Pentane</a:t>
          </a:r>
        </a:p>
      </cdr:txBody>
    </cdr:sp>
  </cdr:relSizeAnchor>
  <cdr:relSizeAnchor xmlns:cdr="http://schemas.openxmlformats.org/drawingml/2006/chartDrawing">
    <cdr:from>
      <cdr:x>0.66825</cdr:x>
      <cdr:y>0.243</cdr:y>
    </cdr:from>
    <cdr:to>
      <cdr:x>0.759</cdr:x>
      <cdr:y>0.2935</cdr:y>
    </cdr:to>
    <cdr:sp>
      <cdr:nvSpPr>
        <cdr:cNvPr id="2" name="Text Box 2"/>
        <cdr:cNvSpPr txBox="1">
          <a:spLocks noChangeArrowheads="1"/>
        </cdr:cNvSpPr>
      </cdr:nvSpPr>
      <cdr:spPr>
        <a:xfrm>
          <a:off x="6172200" y="1390650"/>
          <a:ext cx="838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Benzene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9"/>
  <sheetViews>
    <sheetView tabSelected="1" zoomScalePageLayoutView="0" workbookViewId="0" topLeftCell="D3">
      <selection activeCell="K25" sqref="K25"/>
    </sheetView>
  </sheetViews>
  <sheetFormatPr defaultColWidth="9.140625" defaultRowHeight="12.75"/>
  <cols>
    <col min="1" max="2" width="9.140625" style="0" customWidth="1"/>
    <col min="3" max="3" width="14.28125" style="0" bestFit="1" customWidth="1"/>
    <col min="4" max="4" width="9.140625" style="0" customWidth="1"/>
    <col min="5" max="5" width="14.28125" style="0" bestFit="1" customWidth="1"/>
    <col min="6" max="7" width="9.140625" style="0" customWidth="1"/>
    <col min="8" max="8" width="14.28125" style="0" bestFit="1" customWidth="1"/>
    <col min="9" max="9" width="9.140625" style="0" customWidth="1"/>
    <col min="10" max="10" width="14.28125" style="0" bestFit="1" customWidth="1"/>
    <col min="11" max="11" width="10.140625" style="0" customWidth="1"/>
    <col min="12" max="12" width="14.28125" style="0" bestFit="1" customWidth="1"/>
    <col min="13" max="14" width="9.140625" style="0" customWidth="1"/>
    <col min="15" max="15" width="14.28125" style="0" bestFit="1" customWidth="1"/>
    <col min="16" max="16" width="9.140625" style="0" customWidth="1"/>
    <col min="17" max="17" width="14.28125" style="0" bestFit="1" customWidth="1"/>
  </cols>
  <sheetData>
    <row r="1" ht="20.25">
      <c r="A1" s="1" t="s">
        <v>25</v>
      </c>
    </row>
    <row r="2" ht="12.75">
      <c r="A2" s="2"/>
    </row>
    <row r="3" ht="12.75">
      <c r="A3" s="2"/>
    </row>
    <row r="4" ht="15.75">
      <c r="A4" s="3" t="s">
        <v>12</v>
      </c>
    </row>
    <row r="5" spans="2:17" s="2" customFormat="1" ht="13.5" thickBot="1">
      <c r="B5" s="2" t="s">
        <v>22</v>
      </c>
      <c r="G5" s="2" t="s">
        <v>5</v>
      </c>
      <c r="N5"/>
      <c r="O5"/>
      <c r="P5"/>
      <c r="Q5"/>
    </row>
    <row r="6" spans="2:17" s="2" customFormat="1" ht="13.5" thickBot="1">
      <c r="B6" s="14"/>
      <c r="C6" s="15" t="s">
        <v>0</v>
      </c>
      <c r="D6" s="14"/>
      <c r="E6" s="15" t="s">
        <v>13</v>
      </c>
      <c r="G6" s="14"/>
      <c r="H6" s="15" t="s">
        <v>23</v>
      </c>
      <c r="I6" s="14"/>
      <c r="J6" s="15" t="s">
        <v>13</v>
      </c>
      <c r="K6" s="14"/>
      <c r="L6" s="15" t="s">
        <v>6</v>
      </c>
      <c r="N6"/>
      <c r="O6"/>
      <c r="P6"/>
      <c r="Q6"/>
    </row>
    <row r="7" spans="2:17" s="2" customFormat="1" ht="12.75">
      <c r="B7" s="5" t="s">
        <v>2</v>
      </c>
      <c r="C7" s="6">
        <v>470.08</v>
      </c>
      <c r="D7" s="5" t="s">
        <v>2</v>
      </c>
      <c r="E7" s="6">
        <v>469.67</v>
      </c>
      <c r="G7" s="5" t="s">
        <v>2</v>
      </c>
      <c r="H7" s="6">
        <v>562.05</v>
      </c>
      <c r="I7" s="5" t="s">
        <v>2</v>
      </c>
      <c r="J7" s="6">
        <v>562.05</v>
      </c>
      <c r="K7" s="5" t="s">
        <v>2</v>
      </c>
      <c r="L7" s="12">
        <v>562.05</v>
      </c>
      <c r="N7"/>
      <c r="O7"/>
      <c r="P7"/>
      <c r="Q7"/>
    </row>
    <row r="8" spans="2:17" s="2" customFormat="1" ht="12.75">
      <c r="B8" s="5" t="s">
        <v>3</v>
      </c>
      <c r="C8" s="6">
        <v>39.1846</v>
      </c>
      <c r="D8" s="5" t="s">
        <v>3</v>
      </c>
      <c r="E8" s="6">
        <v>39.109</v>
      </c>
      <c r="G8" s="5" t="s">
        <v>7</v>
      </c>
      <c r="H8" s="6">
        <v>0.00171484</v>
      </c>
      <c r="I8" s="5" t="s">
        <v>3</v>
      </c>
      <c r="J8" s="6">
        <v>45.346</v>
      </c>
      <c r="K8" s="5" t="s">
        <v>21</v>
      </c>
      <c r="L8" s="6">
        <v>33.66</v>
      </c>
      <c r="N8"/>
      <c r="O8"/>
      <c r="P8"/>
      <c r="Q8"/>
    </row>
    <row r="9" spans="2:17" s="2" customFormat="1" ht="12.75">
      <c r="B9" s="5" t="s">
        <v>4</v>
      </c>
      <c r="C9" s="6">
        <v>0.388985</v>
      </c>
      <c r="D9" s="5" t="s">
        <v>14</v>
      </c>
      <c r="E9" s="6">
        <v>0.38681</v>
      </c>
      <c r="G9" s="5" t="s">
        <v>8</v>
      </c>
      <c r="H9" s="6">
        <v>0.0258604</v>
      </c>
      <c r="I9" s="5" t="s">
        <v>14</v>
      </c>
      <c r="J9" s="6">
        <v>0.39053</v>
      </c>
      <c r="K9" s="5" t="s">
        <v>26</v>
      </c>
      <c r="L9" s="6">
        <v>300</v>
      </c>
      <c r="N9"/>
      <c r="O9"/>
      <c r="P9"/>
      <c r="Q9"/>
    </row>
    <row r="10" spans="2:17" s="2" customFormat="1" ht="12.75">
      <c r="B10" s="5"/>
      <c r="C10" s="7"/>
      <c r="D10" s="5" t="s">
        <v>15</v>
      </c>
      <c r="E10" s="6">
        <v>0</v>
      </c>
      <c r="G10" s="5" t="s">
        <v>9</v>
      </c>
      <c r="H10" s="6">
        <v>-0.0243564</v>
      </c>
      <c r="I10" s="5" t="s">
        <v>15</v>
      </c>
      <c r="J10" s="6">
        <v>0</v>
      </c>
      <c r="K10" s="5" t="s">
        <v>14</v>
      </c>
      <c r="L10" s="6">
        <v>0.38</v>
      </c>
      <c r="N10"/>
      <c r="O10"/>
      <c r="P10"/>
      <c r="Q10"/>
    </row>
    <row r="11" spans="2:17" s="2" customFormat="1" ht="12.75">
      <c r="B11" s="5"/>
      <c r="C11" s="7"/>
      <c r="D11" s="5" t="s">
        <v>16</v>
      </c>
      <c r="E11" s="6">
        <v>0</v>
      </c>
      <c r="G11" s="5" t="s">
        <v>10</v>
      </c>
      <c r="H11" s="6">
        <v>0.00740881</v>
      </c>
      <c r="I11" s="5" t="s">
        <v>16</v>
      </c>
      <c r="J11" s="6">
        <v>0</v>
      </c>
      <c r="K11" s="5"/>
      <c r="L11" s="6"/>
      <c r="N11"/>
      <c r="O11"/>
      <c r="P11"/>
      <c r="Q11"/>
    </row>
    <row r="12" spans="2:17" s="2" customFormat="1" ht="13.5" thickBot="1">
      <c r="B12" s="8"/>
      <c r="C12" s="9"/>
      <c r="D12" s="8" t="s">
        <v>17</v>
      </c>
      <c r="E12" s="13">
        <v>0</v>
      </c>
      <c r="G12" s="8" t="s">
        <v>11</v>
      </c>
      <c r="H12" s="13">
        <v>0.00680068</v>
      </c>
      <c r="I12" s="8" t="s">
        <v>17</v>
      </c>
      <c r="J12" s="13">
        <v>0</v>
      </c>
      <c r="K12" s="5"/>
      <c r="L12" s="6"/>
      <c r="N12"/>
      <c r="O12"/>
      <c r="P12"/>
      <c r="Q12"/>
    </row>
    <row r="13" spans="2:17" s="2" customFormat="1" ht="13.5" thickBot="1">
      <c r="B13" s="14"/>
      <c r="C13" s="15" t="s">
        <v>18</v>
      </c>
      <c r="D13" s="14"/>
      <c r="E13" s="15" t="s">
        <v>18</v>
      </c>
      <c r="G13" s="14"/>
      <c r="H13" s="15" t="s">
        <v>18</v>
      </c>
      <c r="I13" s="14"/>
      <c r="J13" s="15" t="s">
        <v>18</v>
      </c>
      <c r="K13" s="14"/>
      <c r="L13" s="15" t="s">
        <v>18</v>
      </c>
      <c r="N13"/>
      <c r="O13"/>
      <c r="P13"/>
      <c r="Q13"/>
    </row>
    <row r="14" spans="1:17" s="2" customFormat="1" ht="12.75">
      <c r="A14" s="10" t="s">
        <v>19</v>
      </c>
      <c r="B14" s="16"/>
      <c r="C14" s="12">
        <v>143.42</v>
      </c>
      <c r="D14" s="4"/>
      <c r="E14" s="12">
        <v>143.42</v>
      </c>
      <c r="G14" s="4"/>
      <c r="H14" s="12">
        <v>278.469</v>
      </c>
      <c r="I14" s="4"/>
      <c r="J14" s="12">
        <v>278.68</v>
      </c>
      <c r="K14" s="5"/>
      <c r="L14" s="6">
        <v>278.469</v>
      </c>
      <c r="N14"/>
      <c r="O14"/>
      <c r="P14"/>
      <c r="Q14"/>
    </row>
    <row r="15" spans="1:17" s="2" customFormat="1" ht="13.5" thickBot="1">
      <c r="A15" s="11" t="s">
        <v>20</v>
      </c>
      <c r="B15" s="17"/>
      <c r="C15" s="13">
        <v>470.08</v>
      </c>
      <c r="D15" s="8"/>
      <c r="E15" s="13">
        <v>469.67</v>
      </c>
      <c r="G15" s="8"/>
      <c r="H15" s="13">
        <v>562.05</v>
      </c>
      <c r="I15" s="8"/>
      <c r="J15" s="13">
        <v>562.05</v>
      </c>
      <c r="K15" s="8"/>
      <c r="L15" s="13">
        <v>562.05</v>
      </c>
      <c r="N15"/>
      <c r="O15"/>
      <c r="P15"/>
      <c r="Q15"/>
    </row>
    <row r="16" spans="14:17" s="2" customFormat="1" ht="12.75">
      <c r="N16"/>
      <c r="O16"/>
      <c r="P16"/>
      <c r="Q16"/>
    </row>
    <row r="17" spans="14:17" s="2" customFormat="1" ht="13.5" thickBot="1">
      <c r="N17"/>
      <c r="O17"/>
      <c r="P17"/>
      <c r="Q17"/>
    </row>
    <row r="18" spans="2:17" s="2" customFormat="1" ht="13.5" thickBot="1">
      <c r="B18" s="14" t="s">
        <v>1</v>
      </c>
      <c r="C18" s="15" t="s">
        <v>24</v>
      </c>
      <c r="D18" s="14" t="s">
        <v>1</v>
      </c>
      <c r="E18" s="15" t="s">
        <v>24</v>
      </c>
      <c r="G18" s="14" t="s">
        <v>1</v>
      </c>
      <c r="H18" s="15" t="s">
        <v>24</v>
      </c>
      <c r="I18" s="14" t="s">
        <v>1</v>
      </c>
      <c r="J18" s="15" t="s">
        <v>24</v>
      </c>
      <c r="K18" s="14" t="s">
        <v>1</v>
      </c>
      <c r="L18" s="22" t="s">
        <v>24</v>
      </c>
      <c r="N18"/>
      <c r="O18"/>
      <c r="P18"/>
      <c r="Q18"/>
    </row>
    <row r="19" spans="2:17" s="2" customFormat="1" ht="12.75">
      <c r="B19" s="16">
        <f>C14</f>
        <v>143.42</v>
      </c>
      <c r="C19" s="19">
        <f aca="true" t="shared" si="0" ref="C19:C52">DeltaHVapYaws(B19,C$7,C$8,C$9)</f>
        <v>34.011539975317305</v>
      </c>
      <c r="D19" s="16">
        <f>E14</f>
        <v>143.42</v>
      </c>
      <c r="E19" s="19">
        <f>DeltaHVapDIPPR106(D19,E$7,E$8,E$9,E$10,E$11,E$12)</f>
        <v>33.967767733158766</v>
      </c>
      <c r="G19" s="18">
        <f>H14</f>
        <v>278.469</v>
      </c>
      <c r="H19" s="7">
        <f aca="true" t="shared" si="1" ref="H19:H49">DeltaHVapPPDS12(G19,H$7,H$8,H$9,H$10,H$11,H$12)</f>
        <v>34.8809611480723</v>
      </c>
      <c r="I19" s="18">
        <f>J14</f>
        <v>278.68</v>
      </c>
      <c r="J19" s="20">
        <f>DeltaHVapDIPPR106(I19,J$7,J$8,J$9,J$10,J$11,J$12)</f>
        <v>34.704606823543024</v>
      </c>
      <c r="K19" s="16">
        <f>L14</f>
        <v>278.469</v>
      </c>
      <c r="L19" s="23">
        <f>DeltaHVapWatson(K19,L$7,L$8,L$9,L$10)</f>
        <v>34.68529867576943</v>
      </c>
      <c r="N19"/>
      <c r="O19"/>
      <c r="P19"/>
      <c r="Q19"/>
    </row>
    <row r="20" spans="2:17" s="2" customFormat="1" ht="12.75">
      <c r="B20" s="18">
        <v>150</v>
      </c>
      <c r="C20" s="20">
        <f t="shared" si="0"/>
        <v>33.74338699673322</v>
      </c>
      <c r="D20" s="18">
        <v>150</v>
      </c>
      <c r="E20" s="20">
        <f aca="true" t="shared" si="2" ref="E20:E52">DeltaHVapDIPPR106(D20,E$7,E$8,E$9,E$10,E$11,E$12)</f>
        <v>33.70111463490912</v>
      </c>
      <c r="G20" s="18">
        <v>280</v>
      </c>
      <c r="H20" s="7">
        <f t="shared" si="1"/>
        <v>34.79191970532463</v>
      </c>
      <c r="I20" s="18">
        <v>280</v>
      </c>
      <c r="J20" s="20">
        <f aca="true" t="shared" si="3" ref="J20:J49">DeltaHVapDIPPR106(I20,J$7,J$8,J$9,J$10,J$11,J$12)</f>
        <v>34.6413832283889</v>
      </c>
      <c r="K20" s="18">
        <v>280</v>
      </c>
      <c r="L20" s="24">
        <f aca="true" t="shared" si="4" ref="L20:L49">DeltaHVapWatson(K20,L$7,L$8,L$9,L$10)</f>
        <v>34.614020683124906</v>
      </c>
      <c r="N20"/>
      <c r="O20"/>
      <c r="P20"/>
      <c r="Q20"/>
    </row>
    <row r="21" spans="2:17" s="2" customFormat="1" ht="12.75">
      <c r="B21" s="18">
        <v>160</v>
      </c>
      <c r="C21" s="20">
        <f t="shared" si="0"/>
        <v>33.32933119785316</v>
      </c>
      <c r="D21" s="18">
        <v>160</v>
      </c>
      <c r="E21" s="20">
        <f t="shared" si="2"/>
        <v>33.289343037649395</v>
      </c>
      <c r="G21" s="18">
        <v>290</v>
      </c>
      <c r="H21" s="7">
        <f t="shared" si="1"/>
        <v>34.22007101583755</v>
      </c>
      <c r="I21" s="18">
        <v>290</v>
      </c>
      <c r="J21" s="20">
        <f t="shared" si="3"/>
        <v>34.15645107257204</v>
      </c>
      <c r="K21" s="18">
        <v>290</v>
      </c>
      <c r="L21" s="24">
        <f t="shared" si="4"/>
        <v>34.142447226389805</v>
      </c>
      <c r="N21"/>
      <c r="O21"/>
      <c r="P21"/>
      <c r="Q21"/>
    </row>
    <row r="22" spans="2:17" s="2" customFormat="1" ht="12.75">
      <c r="B22" s="18">
        <v>170</v>
      </c>
      <c r="C22" s="20">
        <f t="shared" si="0"/>
        <v>32.90703359638772</v>
      </c>
      <c r="D22" s="18">
        <v>170</v>
      </c>
      <c r="E22" s="20">
        <f t="shared" si="2"/>
        <v>32.869334633712896</v>
      </c>
      <c r="G22" s="18">
        <v>300</v>
      </c>
      <c r="H22" s="7">
        <f t="shared" si="1"/>
        <v>33.662463786930694</v>
      </c>
      <c r="I22" s="18">
        <v>300</v>
      </c>
      <c r="J22" s="20">
        <f t="shared" si="3"/>
        <v>33.660529174889234</v>
      </c>
      <c r="K22" s="18">
        <v>300</v>
      </c>
      <c r="L22" s="24">
        <f t="shared" si="4"/>
        <v>33.66</v>
      </c>
      <c r="N22"/>
      <c r="O22"/>
      <c r="P22"/>
      <c r="Q22"/>
    </row>
    <row r="23" spans="2:17" s="2" customFormat="1" ht="12.75">
      <c r="B23" s="18">
        <v>180</v>
      </c>
      <c r="C23" s="20">
        <f t="shared" si="0"/>
        <v>32.47604702109736</v>
      </c>
      <c r="D23" s="18">
        <v>180</v>
      </c>
      <c r="E23" s="20">
        <f t="shared" si="2"/>
        <v>32.44064128426697</v>
      </c>
      <c r="G23" s="18">
        <v>310</v>
      </c>
      <c r="H23" s="7">
        <f t="shared" si="1"/>
        <v>33.11552345111324</v>
      </c>
      <c r="I23" s="18">
        <v>310</v>
      </c>
      <c r="J23" s="20">
        <f t="shared" si="3"/>
        <v>33.15293432215295</v>
      </c>
      <c r="K23" s="18">
        <v>310</v>
      </c>
      <c r="L23" s="24">
        <f t="shared" si="4"/>
        <v>33.165998440446145</v>
      </c>
      <c r="N23"/>
      <c r="O23"/>
      <c r="P23"/>
      <c r="Q23"/>
    </row>
    <row r="24" spans="2:17" s="2" customFormat="1" ht="12.75">
      <c r="B24" s="18">
        <v>190</v>
      </c>
      <c r="C24" s="20">
        <f t="shared" si="0"/>
        <v>32.035883602591255</v>
      </c>
      <c r="D24" s="18">
        <v>190</v>
      </c>
      <c r="E24" s="20">
        <f t="shared" si="2"/>
        <v>32.00277397030808</v>
      </c>
      <c r="G24" s="18">
        <v>320</v>
      </c>
      <c r="H24" s="7">
        <f t="shared" si="1"/>
        <v>32.575804805061836</v>
      </c>
      <c r="I24" s="18">
        <v>320</v>
      </c>
      <c r="J24" s="20">
        <f t="shared" si="3"/>
        <v>32.632911656569554</v>
      </c>
      <c r="K24" s="18">
        <v>320</v>
      </c>
      <c r="L24" s="24">
        <f t="shared" si="4"/>
        <v>32.65969031453421</v>
      </c>
      <c r="N24"/>
      <c r="O24"/>
      <c r="P24"/>
      <c r="Q24"/>
    </row>
    <row r="25" spans="2:17" s="2" customFormat="1" ht="12.75">
      <c r="B25" s="18">
        <v>200</v>
      </c>
      <c r="C25" s="20">
        <f t="shared" si="0"/>
        <v>31.586009464857675</v>
      </c>
      <c r="D25" s="18">
        <v>200</v>
      </c>
      <c r="E25" s="20">
        <f t="shared" si="2"/>
        <v>31.55519744911405</v>
      </c>
      <c r="G25" s="18">
        <v>330</v>
      </c>
      <c r="H25" s="7">
        <f t="shared" si="1"/>
        <v>32.03995650351406</v>
      </c>
      <c r="I25" s="18">
        <v>330</v>
      </c>
      <c r="J25" s="20">
        <f t="shared" si="3"/>
        <v>32.09962384637513</v>
      </c>
      <c r="K25" s="18">
        <v>330</v>
      </c>
      <c r="L25" s="24">
        <f t="shared" si="4"/>
        <v>32.14024085228101</v>
      </c>
      <c r="N25"/>
      <c r="O25"/>
      <c r="P25"/>
      <c r="Q25"/>
    </row>
    <row r="26" spans="2:17" s="2" customFormat="1" ht="12.75">
      <c r="B26" s="18">
        <v>210</v>
      </c>
      <c r="C26" s="20">
        <f t="shared" si="0"/>
        <v>31.125838499350557</v>
      </c>
      <c r="D26" s="18">
        <v>210</v>
      </c>
      <c r="E26" s="20">
        <f t="shared" si="2"/>
        <v>31.097323985294523</v>
      </c>
      <c r="G26" s="18">
        <v>340</v>
      </c>
      <c r="H26" s="7">
        <f t="shared" si="1"/>
        <v>31.50468307392386</v>
      </c>
      <c r="I26" s="18">
        <v>340</v>
      </c>
      <c r="J26" s="20">
        <f t="shared" si="3"/>
        <v>31.552138074220352</v>
      </c>
      <c r="K26" s="18">
        <v>340</v>
      </c>
      <c r="L26" s="24">
        <f t="shared" si="4"/>
        <v>31.606719684459897</v>
      </c>
      <c r="N26"/>
      <c r="O26"/>
      <c r="P26"/>
      <c r="Q26"/>
    </row>
    <row r="27" spans="2:17" s="2" customFormat="1" ht="12.75">
      <c r="B27" s="18">
        <v>220</v>
      </c>
      <c r="C27" s="20">
        <f t="shared" si="0"/>
        <v>30.654725021138415</v>
      </c>
      <c r="D27" s="18">
        <v>220</v>
      </c>
      <c r="E27" s="20">
        <f t="shared" si="2"/>
        <v>30.628505953795877</v>
      </c>
      <c r="G27" s="18">
        <v>350</v>
      </c>
      <c r="H27" s="7">
        <f t="shared" si="1"/>
        <v>30.966703667982085</v>
      </c>
      <c r="I27" s="18">
        <v>350</v>
      </c>
      <c r="J27" s="20">
        <f t="shared" si="3"/>
        <v>30.989410283552065</v>
      </c>
      <c r="K27" s="18">
        <v>350</v>
      </c>
      <c r="L27" s="24">
        <f t="shared" si="4"/>
        <v>31.058085020496396</v>
      </c>
      <c r="N27"/>
      <c r="O27"/>
      <c r="P27"/>
      <c r="Q27"/>
    </row>
    <row r="28" spans="2:17" s="2" customFormat="1" ht="12.75">
      <c r="B28" s="18">
        <v>230</v>
      </c>
      <c r="C28" s="20">
        <f t="shared" si="0"/>
        <v>30.171955052895477</v>
      </c>
      <c r="D28" s="18">
        <v>230</v>
      </c>
      <c r="E28" s="20">
        <f t="shared" si="2"/>
        <v>30.148027057804228</v>
      </c>
      <c r="G28" s="18">
        <v>360</v>
      </c>
      <c r="H28" s="7">
        <f t="shared" si="1"/>
        <v>30.422706527696402</v>
      </c>
      <c r="I28" s="18">
        <v>360</v>
      </c>
      <c r="J28" s="20">
        <f t="shared" si="3"/>
        <v>30.41026594591282</v>
      </c>
      <c r="K28" s="18">
        <v>360</v>
      </c>
      <c r="L28" s="24">
        <f t="shared" si="4"/>
        <v>30.493164323318133</v>
      </c>
      <c r="N28"/>
      <c r="O28"/>
      <c r="P28"/>
      <c r="Q28"/>
    </row>
    <row r="29" spans="2:17" s="2" customFormat="1" ht="12.75">
      <c r="B29" s="18">
        <v>240</v>
      </c>
      <c r="C29" s="20">
        <f t="shared" si="0"/>
        <v>29.676735911510576</v>
      </c>
      <c r="D29" s="18">
        <v>240</v>
      </c>
      <c r="E29" s="20">
        <f t="shared" si="2"/>
        <v>29.65509183254153</v>
      </c>
      <c r="G29" s="18">
        <v>370</v>
      </c>
      <c r="H29" s="7">
        <f t="shared" si="1"/>
        <v>29.869297817179778</v>
      </c>
      <c r="I29" s="18">
        <v>370</v>
      </c>
      <c r="J29" s="20">
        <f t="shared" si="3"/>
        <v>29.813376366801528</v>
      </c>
      <c r="K29" s="18">
        <v>370</v>
      </c>
      <c r="L29" s="24">
        <f t="shared" si="4"/>
        <v>29.910630489926582</v>
      </c>
      <c r="N29"/>
      <c r="O29"/>
      <c r="P29"/>
      <c r="Q29"/>
    </row>
    <row r="30" spans="2:17" s="2" customFormat="1" ht="12.75">
      <c r="B30" s="18">
        <v>250</v>
      </c>
      <c r="C30" s="20">
        <f t="shared" si="0"/>
        <v>29.168183677240773</v>
      </c>
      <c r="D30" s="18">
        <v>250</v>
      </c>
      <c r="E30" s="20">
        <f t="shared" si="2"/>
        <v>29.148813009788924</v>
      </c>
      <c r="G30" s="18">
        <v>380</v>
      </c>
      <c r="H30" s="7">
        <f t="shared" si="1"/>
        <v>29.302943017638963</v>
      </c>
      <c r="I30" s="18">
        <v>380</v>
      </c>
      <c r="J30" s="20">
        <f t="shared" si="3"/>
        <v>29.197229203475928</v>
      </c>
      <c r="K30" s="18">
        <v>380</v>
      </c>
      <c r="L30" s="24">
        <f t="shared" si="4"/>
        <v>29.308972198439005</v>
      </c>
      <c r="N30"/>
      <c r="O30"/>
      <c r="P30"/>
      <c r="Q30"/>
    </row>
    <row r="31" spans="2:17" s="2" customFormat="1" ht="12.75">
      <c r="B31" s="18">
        <v>260</v>
      </c>
      <c r="C31" s="20">
        <f t="shared" si="0"/>
        <v>28.645307997164483</v>
      </c>
      <c r="D31" s="18">
        <v>260</v>
      </c>
      <c r="E31" s="20">
        <f t="shared" si="2"/>
        <v>28.628196187949843</v>
      </c>
      <c r="G31" s="18">
        <v>390</v>
      </c>
      <c r="H31" s="7">
        <f t="shared" si="1"/>
        <v>28.71989844293071</v>
      </c>
      <c r="I31" s="18">
        <v>390</v>
      </c>
      <c r="J31" s="20">
        <f t="shared" si="3"/>
        <v>28.560091377086533</v>
      </c>
      <c r="K31" s="18">
        <v>390</v>
      </c>
      <c r="L31" s="24">
        <f t="shared" si="4"/>
        <v>28.68645658575416</v>
      </c>
      <c r="N31"/>
      <c r="O31"/>
      <c r="P31"/>
      <c r="Q31"/>
    </row>
    <row r="32" spans="2:17" s="2" customFormat="1" ht="12.75">
      <c r="B32" s="18">
        <v>270</v>
      </c>
      <c r="C32" s="20">
        <f t="shared" si="0"/>
        <v>28.10699349930218</v>
      </c>
      <c r="D32" s="18">
        <v>270</v>
      </c>
      <c r="E32" s="20">
        <f t="shared" si="2"/>
        <v>28.092121074436673</v>
      </c>
      <c r="G32" s="18">
        <v>400</v>
      </c>
      <c r="H32" s="7">
        <f t="shared" si="1"/>
        <v>28.11612951423368</v>
      </c>
      <c r="I32" s="18">
        <v>400</v>
      </c>
      <c r="J32" s="20">
        <f t="shared" si="3"/>
        <v>27.899961848827953</v>
      </c>
      <c r="K32" s="18">
        <v>400</v>
      </c>
      <c r="L32" s="24">
        <f t="shared" si="4"/>
        <v>28.041081698780204</v>
      </c>
      <c r="N32"/>
      <c r="O32"/>
      <c r="P32"/>
      <c r="Q32"/>
    </row>
    <row r="33" spans="2:17" s="2" customFormat="1" ht="12.75">
      <c r="B33" s="18">
        <v>280</v>
      </c>
      <c r="C33" s="20">
        <f t="shared" si="0"/>
        <v>27.551976850486994</v>
      </c>
      <c r="D33" s="18">
        <v>280</v>
      </c>
      <c r="E33" s="20">
        <f t="shared" si="2"/>
        <v>27.53931832004656</v>
      </c>
      <c r="G33" s="18">
        <v>410</v>
      </c>
      <c r="H33" s="7">
        <f t="shared" si="1"/>
        <v>27.48721108833439</v>
      </c>
      <c r="I33" s="18">
        <v>410</v>
      </c>
      <c r="J33" s="20">
        <f t="shared" si="3"/>
        <v>27.214510674901852</v>
      </c>
      <c r="K33" s="18">
        <v>410</v>
      </c>
      <c r="L33" s="24">
        <f t="shared" si="4"/>
        <v>27.37051509408695</v>
      </c>
      <c r="N33"/>
      <c r="O33"/>
      <c r="P33"/>
      <c r="Q33"/>
    </row>
    <row r="34" spans="2:17" s="2" customFormat="1" ht="12.75">
      <c r="B34" s="18">
        <v>290</v>
      </c>
      <c r="C34" s="20">
        <f t="shared" si="0"/>
        <v>26.97881814853865</v>
      </c>
      <c r="D34" s="18">
        <v>290</v>
      </c>
      <c r="E34" s="20">
        <f t="shared" si="2"/>
        <v>26.968340616810238</v>
      </c>
      <c r="G34" s="18">
        <v>420</v>
      </c>
      <c r="H34" s="7">
        <f t="shared" si="1"/>
        <v>26.828203126128898</v>
      </c>
      <c r="I34" s="18">
        <v>420</v>
      </c>
      <c r="J34" s="20">
        <f t="shared" si="3"/>
        <v>26.500999159501113</v>
      </c>
      <c r="K34" s="18">
        <v>420</v>
      </c>
      <c r="L34" s="24">
        <f t="shared" si="4"/>
        <v>26.672013344378076</v>
      </c>
      <c r="N34"/>
      <c r="O34"/>
      <c r="P34"/>
      <c r="Q34"/>
    </row>
    <row r="35" spans="2:17" s="2" customFormat="1" ht="12.75">
      <c r="B35" s="18">
        <v>300</v>
      </c>
      <c r="C35" s="20">
        <f t="shared" si="0"/>
        <v>26.38586484910703</v>
      </c>
      <c r="D35" s="18">
        <v>300</v>
      </c>
      <c r="E35" s="20">
        <f t="shared" si="2"/>
        <v>26.377526232119077</v>
      </c>
      <c r="G35" s="18">
        <v>430</v>
      </c>
      <c r="H35" s="7">
        <f t="shared" si="1"/>
        <v>26.133491916805173</v>
      </c>
      <c r="I35" s="18">
        <v>430</v>
      </c>
      <c r="J35" s="20">
        <f t="shared" si="3"/>
        <v>25.756173452343095</v>
      </c>
      <c r="K35" s="18">
        <v>430</v>
      </c>
      <c r="L35" s="24">
        <f t="shared" si="4"/>
        <v>25.94231470359134</v>
      </c>
      <c r="N35"/>
      <c r="O35"/>
      <c r="P35"/>
      <c r="Q35"/>
    </row>
    <row r="36" spans="2:17" s="2" customFormat="1" ht="12.75">
      <c r="B36" s="18">
        <v>310</v>
      </c>
      <c r="C36" s="20">
        <f t="shared" si="0"/>
        <v>25.77120571333484</v>
      </c>
      <c r="D36" s="18">
        <v>310</v>
      </c>
      <c r="E36" s="20">
        <f t="shared" si="2"/>
        <v>25.7649524247029</v>
      </c>
      <c r="G36" s="18">
        <v>440</v>
      </c>
      <c r="H36" s="7">
        <f t="shared" si="1"/>
        <v>25.39658224935656</v>
      </c>
      <c r="I36" s="18">
        <v>440</v>
      </c>
      <c r="J36" s="20">
        <f t="shared" si="3"/>
        <v>24.97611999911574</v>
      </c>
      <c r="K36" s="18">
        <v>440</v>
      </c>
      <c r="L36" s="24">
        <f t="shared" si="4"/>
        <v>25.177493187649183</v>
      </c>
      <c r="N36"/>
      <c r="O36"/>
      <c r="P36"/>
      <c r="Q36"/>
    </row>
    <row r="37" spans="2:17" s="2" customFormat="1" ht="12.75">
      <c r="B37" s="18">
        <v>320</v>
      </c>
      <c r="C37" s="20">
        <f t="shared" si="0"/>
        <v>25.132611200942993</v>
      </c>
      <c r="D37" s="18">
        <v>320</v>
      </c>
      <c r="E37" s="20">
        <f t="shared" si="2"/>
        <v>25.128375106084267</v>
      </c>
      <c r="G37" s="18">
        <v>450</v>
      </c>
      <c r="H37" s="7">
        <f t="shared" si="1"/>
        <v>24.60981811418704</v>
      </c>
      <c r="I37" s="18">
        <v>450</v>
      </c>
      <c r="J37" s="20">
        <f t="shared" si="3"/>
        <v>24.15606478299597</v>
      </c>
      <c r="K37" s="18">
        <v>450</v>
      </c>
      <c r="L37" s="24">
        <f t="shared" si="4"/>
        <v>24.372755760042004</v>
      </c>
      <c r="N37"/>
      <c r="O37"/>
      <c r="P37"/>
      <c r="Q37"/>
    </row>
    <row r="38" spans="2:17" s="2" customFormat="1" ht="12.75">
      <c r="B38" s="18">
        <v>330</v>
      </c>
      <c r="C38" s="20">
        <f t="shared" si="0"/>
        <v>24.467455120214485</v>
      </c>
      <c r="D38" s="18">
        <v>330</v>
      </c>
      <c r="E38" s="20">
        <f t="shared" si="2"/>
        <v>24.465149465221728</v>
      </c>
      <c r="G38" s="18">
        <v>460</v>
      </c>
      <c r="H38" s="7">
        <f t="shared" si="1"/>
        <v>23.763996431052295</v>
      </c>
      <c r="I38" s="18">
        <v>460</v>
      </c>
      <c r="J38" s="20">
        <f t="shared" si="3"/>
        <v>23.290087279295868</v>
      </c>
      <c r="K38" s="18">
        <v>460</v>
      </c>
      <c r="L38" s="24">
        <f t="shared" si="4"/>
        <v>23.52215312064405</v>
      </c>
      <c r="N38"/>
      <c r="O38"/>
      <c r="P38"/>
      <c r="Q38"/>
    </row>
    <row r="39" spans="2:17" s="2" customFormat="1" ht="12.75">
      <c r="B39" s="18">
        <v>340</v>
      </c>
      <c r="C39" s="20">
        <f t="shared" si="0"/>
        <v>23.77260983340819</v>
      </c>
      <c r="D39" s="18">
        <v>340</v>
      </c>
      <c r="E39" s="20">
        <f t="shared" si="2"/>
        <v>23.772123706929317</v>
      </c>
      <c r="G39" s="18">
        <v>470</v>
      </c>
      <c r="H39" s="7">
        <f t="shared" si="1"/>
        <v>22.847815470053185</v>
      </c>
      <c r="I39" s="18">
        <v>470</v>
      </c>
      <c r="J39" s="20">
        <f t="shared" si="3"/>
        <v>22.370700497383122</v>
      </c>
      <c r="K39" s="18">
        <v>470</v>
      </c>
      <c r="L39" s="24">
        <f t="shared" si="4"/>
        <v>22.618154722062997</v>
      </c>
      <c r="N39"/>
      <c r="O39"/>
      <c r="P39"/>
      <c r="Q39"/>
    </row>
    <row r="40" spans="2:17" s="2" customFormat="1" ht="12.75">
      <c r="B40" s="18">
        <v>350</v>
      </c>
      <c r="C40" s="20">
        <f t="shared" si="0"/>
        <v>23.044303290153426</v>
      </c>
      <c r="D40" s="18">
        <v>350</v>
      </c>
      <c r="E40" s="20">
        <f t="shared" si="2"/>
        <v>23.045493936259334</v>
      </c>
      <c r="G40" s="18">
        <v>480</v>
      </c>
      <c r="H40" s="7">
        <f t="shared" si="1"/>
        <v>21.847057882154395</v>
      </c>
      <c r="I40" s="18">
        <v>480</v>
      </c>
      <c r="J40" s="20">
        <f t="shared" si="3"/>
        <v>21.38821206895141</v>
      </c>
      <c r="K40" s="18">
        <v>480</v>
      </c>
      <c r="L40" s="24">
        <f t="shared" si="4"/>
        <v>21.651001582121445</v>
      </c>
      <c r="N40"/>
      <c r="O40"/>
      <c r="P40"/>
      <c r="Q40"/>
    </row>
    <row r="41" spans="2:17" s="2" customFormat="1" ht="12.75">
      <c r="B41" s="18">
        <v>360</v>
      </c>
      <c r="C41" s="20">
        <f t="shared" si="0"/>
        <v>22.27791950218751</v>
      </c>
      <c r="D41" s="18">
        <v>360</v>
      </c>
      <c r="E41" s="20">
        <f t="shared" si="2"/>
        <v>22.28060139840642</v>
      </c>
      <c r="G41" s="18">
        <v>490</v>
      </c>
      <c r="H41" s="7">
        <f t="shared" si="1"/>
        <v>20.743327480746267</v>
      </c>
      <c r="I41" s="18">
        <v>490</v>
      </c>
      <c r="J41" s="20">
        <f t="shared" si="3"/>
        <v>20.329709452494907</v>
      </c>
      <c r="K41" s="18">
        <v>490</v>
      </c>
      <c r="L41" s="24">
        <f t="shared" si="4"/>
        <v>20.607677235409483</v>
      </c>
      <c r="N41"/>
      <c r="O41"/>
      <c r="P41"/>
      <c r="Q41"/>
    </row>
    <row r="42" spans="2:17" s="2" customFormat="1" ht="12.75">
      <c r="B42" s="18">
        <v>370</v>
      </c>
      <c r="C42" s="20">
        <f t="shared" si="0"/>
        <v>21.467712646520624</v>
      </c>
      <c r="D42" s="18">
        <v>370</v>
      </c>
      <c r="E42" s="20">
        <f t="shared" si="2"/>
        <v>21.471641556104817</v>
      </c>
      <c r="G42" s="18">
        <v>500</v>
      </c>
      <c r="H42" s="7">
        <f t="shared" si="1"/>
        <v>19.51199155272138</v>
      </c>
      <c r="I42" s="18">
        <v>500</v>
      </c>
      <c r="J42" s="20">
        <f t="shared" si="3"/>
        <v>19.177360012674246</v>
      </c>
      <c r="K42" s="18">
        <v>500</v>
      </c>
      <c r="L42" s="24">
        <f t="shared" si="4"/>
        <v>19.47018185476677</v>
      </c>
      <c r="N42"/>
      <c r="O42"/>
      <c r="P42"/>
      <c r="Q42"/>
    </row>
    <row r="43" spans="2:17" s="2" customFormat="1" ht="12.75">
      <c r="B43" s="18">
        <v>380</v>
      </c>
      <c r="C43" s="20">
        <f t="shared" si="0"/>
        <v>20.606384523703408</v>
      </c>
      <c r="D43" s="18">
        <v>380</v>
      </c>
      <c r="E43" s="20">
        <f t="shared" si="2"/>
        <v>20.611233443022012</v>
      </c>
      <c r="G43" s="18">
        <v>510</v>
      </c>
      <c r="H43" s="7">
        <f t="shared" si="1"/>
        <v>18.118602744700052</v>
      </c>
      <c r="I43" s="18">
        <v>510</v>
      </c>
      <c r="J43" s="20">
        <f t="shared" si="3"/>
        <v>17.90536427043456</v>
      </c>
      <c r="K43" s="18">
        <v>510</v>
      </c>
      <c r="L43" s="24">
        <f t="shared" si="4"/>
        <v>18.21243472233178</v>
      </c>
      <c r="N43"/>
      <c r="O43"/>
      <c r="P43"/>
      <c r="Q43"/>
    </row>
    <row r="44" spans="2:17" s="2" customFormat="1" ht="12.75">
      <c r="B44" s="18">
        <v>390</v>
      </c>
      <c r="C44" s="20">
        <f t="shared" si="0"/>
        <v>19.684436571532633</v>
      </c>
      <c r="D44" s="18">
        <v>390</v>
      </c>
      <c r="E44" s="20">
        <f t="shared" si="2"/>
        <v>19.689758010521484</v>
      </c>
      <c r="G44" s="18">
        <v>520</v>
      </c>
      <c r="H44" s="7">
        <f t="shared" si="1"/>
        <v>16.512122593121102</v>
      </c>
      <c r="I44" s="18">
        <v>520</v>
      </c>
      <c r="J44" s="20">
        <f t="shared" si="3"/>
        <v>16.473986572182714</v>
      </c>
      <c r="K44" s="18">
        <v>520</v>
      </c>
      <c r="L44" s="24">
        <f t="shared" si="4"/>
        <v>16.794195688962535</v>
      </c>
      <c r="N44"/>
      <c r="O44"/>
      <c r="P44"/>
      <c r="Q44"/>
    </row>
    <row r="45" spans="2:17" s="2" customFormat="1" ht="12.75">
      <c r="B45" s="18">
        <v>400</v>
      </c>
      <c r="C45" s="20">
        <f t="shared" si="0"/>
        <v>18.689130586582234</v>
      </c>
      <c r="D45" s="18">
        <v>400</v>
      </c>
      <c r="E45" s="20">
        <f t="shared" si="2"/>
        <v>18.694294514308282</v>
      </c>
      <c r="G45" s="18">
        <v>530</v>
      </c>
      <c r="H45" s="7">
        <f t="shared" si="1"/>
        <v>14.610483465575728</v>
      </c>
      <c r="I45" s="18">
        <v>530</v>
      </c>
      <c r="J45" s="20">
        <f t="shared" si="3"/>
        <v>14.816321516102267</v>
      </c>
      <c r="K45" s="18">
        <v>530</v>
      </c>
      <c r="L45" s="24">
        <f t="shared" si="4"/>
        <v>15.147563513762488</v>
      </c>
      <c r="N45"/>
      <c r="O45"/>
      <c r="P45"/>
      <c r="Q45"/>
    </row>
    <row r="46" spans="2:17" s="2" customFormat="1" ht="12.75">
      <c r="B46" s="18">
        <v>410</v>
      </c>
      <c r="C46" s="20">
        <f t="shared" si="0"/>
        <v>17.602726439507386</v>
      </c>
      <c r="D46" s="18">
        <v>410</v>
      </c>
      <c r="E46" s="20">
        <f t="shared" si="2"/>
        <v>17.606811854553495</v>
      </c>
      <c r="G46" s="18">
        <v>540</v>
      </c>
      <c r="H46" s="7">
        <f t="shared" si="1"/>
        <v>12.26389905483074</v>
      </c>
      <c r="I46" s="18">
        <v>540</v>
      </c>
      <c r="J46" s="20">
        <f t="shared" si="3"/>
        <v>12.802970056406906</v>
      </c>
      <c r="K46" s="18">
        <v>540</v>
      </c>
      <c r="L46" s="24">
        <f t="shared" si="4"/>
        <v>13.140848093889668</v>
      </c>
      <c r="N46"/>
      <c r="O46"/>
      <c r="P46"/>
      <c r="Q46"/>
    </row>
    <row r="47" spans="2:17" s="2" customFormat="1" ht="12.75">
      <c r="B47" s="18">
        <v>420</v>
      </c>
      <c r="C47" s="20">
        <f t="shared" si="0"/>
        <v>16.399273384625964</v>
      </c>
      <c r="D47" s="18">
        <v>420</v>
      </c>
      <c r="E47" s="20">
        <f t="shared" si="2"/>
        <v>16.40086343694596</v>
      </c>
      <c r="G47" s="18">
        <v>550</v>
      </c>
      <c r="H47" s="7">
        <f t="shared" si="1"/>
        <v>9.128413555643606</v>
      </c>
      <c r="I47" s="18">
        <v>550</v>
      </c>
      <c r="J47" s="20">
        <f t="shared" si="3"/>
        <v>10.111771405550678</v>
      </c>
      <c r="K47" s="18">
        <v>550</v>
      </c>
      <c r="L47" s="24">
        <f t="shared" si="4"/>
        <v>10.444874043833416</v>
      </c>
      <c r="N47"/>
      <c r="O47"/>
      <c r="P47"/>
      <c r="Q47"/>
    </row>
    <row r="48" spans="2:17" s="2" customFormat="1" ht="12.75">
      <c r="B48" s="18">
        <v>430</v>
      </c>
      <c r="C48" s="20">
        <f t="shared" si="0"/>
        <v>15.038188234913195</v>
      </c>
      <c r="D48" s="18">
        <v>430</v>
      </c>
      <c r="E48" s="20">
        <f t="shared" si="2"/>
        <v>15.034939822690971</v>
      </c>
      <c r="G48" s="18">
        <v>560</v>
      </c>
      <c r="H48" s="7">
        <f t="shared" si="1"/>
        <v>3.682373611241642</v>
      </c>
      <c r="I48" s="18">
        <v>560</v>
      </c>
      <c r="J48" s="20">
        <f t="shared" si="3"/>
        <v>5.063124504144925</v>
      </c>
      <c r="K48" s="18">
        <v>560</v>
      </c>
      <c r="L48" s="24">
        <f t="shared" si="4"/>
        <v>5.328372724364785</v>
      </c>
      <c r="N48"/>
      <c r="O48"/>
      <c r="P48"/>
      <c r="Q48"/>
    </row>
    <row r="49" spans="2:17" s="2" customFormat="1" ht="13.5" thickBot="1">
      <c r="B49" s="18">
        <v>440</v>
      </c>
      <c r="C49" s="20">
        <f t="shared" si="0"/>
        <v>13.449575670282233</v>
      </c>
      <c r="D49" s="18">
        <v>440</v>
      </c>
      <c r="E49" s="20">
        <f t="shared" si="2"/>
        <v>13.437165941837648</v>
      </c>
      <c r="G49" s="17">
        <f>H15</f>
        <v>562.05</v>
      </c>
      <c r="H49" s="9">
        <f t="shared" si="1"/>
        <v>0</v>
      </c>
      <c r="I49" s="17">
        <f>J15</f>
        <v>562.05</v>
      </c>
      <c r="J49" s="21">
        <f t="shared" si="3"/>
        <v>0</v>
      </c>
      <c r="K49" s="17">
        <f>L15</f>
        <v>562.05</v>
      </c>
      <c r="L49" s="25">
        <f t="shared" si="4"/>
        <v>0</v>
      </c>
      <c r="N49"/>
      <c r="O49"/>
      <c r="P49"/>
      <c r="Q49"/>
    </row>
    <row r="50" spans="2:17" s="2" customFormat="1" ht="12.75">
      <c r="B50" s="18">
        <v>450</v>
      </c>
      <c r="C50" s="20">
        <f t="shared" si="0"/>
        <v>11.493074487205488</v>
      </c>
      <c r="D50" s="18">
        <v>450</v>
      </c>
      <c r="E50" s="20">
        <f t="shared" si="2"/>
        <v>11.46191002266036</v>
      </c>
      <c r="N50"/>
      <c r="O50"/>
      <c r="P50"/>
      <c r="Q50"/>
    </row>
    <row r="51" spans="2:17" s="2" customFormat="1" ht="12.75">
      <c r="B51" s="18">
        <v>460</v>
      </c>
      <c r="C51" s="20">
        <f t="shared" si="0"/>
        <v>8.790463507243029</v>
      </c>
      <c r="D51" s="18">
        <v>460</v>
      </c>
      <c r="E51" s="20">
        <f t="shared" si="2"/>
        <v>8.709101355562028</v>
      </c>
      <c r="N51"/>
      <c r="O51"/>
      <c r="P51"/>
      <c r="Q51"/>
    </row>
    <row r="52" spans="2:17" s="2" customFormat="1" ht="13.5" thickBot="1">
      <c r="B52" s="17">
        <f>C15</f>
        <v>470.08</v>
      </c>
      <c r="C52" s="21">
        <f t="shared" si="0"/>
        <v>0</v>
      </c>
      <c r="D52" s="17">
        <v>469.67</v>
      </c>
      <c r="E52" s="21">
        <f t="shared" si="2"/>
        <v>0</v>
      </c>
      <c r="N52"/>
      <c r="O52"/>
      <c r="P52"/>
      <c r="Q52"/>
    </row>
    <row r="53" spans="14:17" s="2" customFormat="1" ht="12.75">
      <c r="N53"/>
      <c r="O53"/>
      <c r="P53"/>
      <c r="Q53"/>
    </row>
    <row r="54" spans="14:17" s="2" customFormat="1" ht="12.75">
      <c r="N54"/>
      <c r="O54"/>
      <c r="P54"/>
      <c r="Q54"/>
    </row>
    <row r="55" spans="14:17" s="2" customFormat="1" ht="12.75">
      <c r="N55"/>
      <c r="O55"/>
      <c r="P55"/>
      <c r="Q55"/>
    </row>
    <row r="56" spans="14:17" s="2" customFormat="1" ht="12.75">
      <c r="N56"/>
      <c r="O56"/>
      <c r="P56"/>
      <c r="Q56"/>
    </row>
    <row r="57" spans="14:17" s="2" customFormat="1" ht="12.75">
      <c r="N57"/>
      <c r="O57"/>
      <c r="P57"/>
      <c r="Q57"/>
    </row>
    <row r="58" spans="14:17" s="2" customFormat="1" ht="12.75">
      <c r="N58"/>
      <c r="O58"/>
      <c r="P58"/>
      <c r="Q58"/>
    </row>
    <row r="59" spans="14:17" s="2" customFormat="1" ht="12.75">
      <c r="N59"/>
      <c r="O59"/>
      <c r="P59"/>
      <c r="Q59"/>
    </row>
    <row r="60" spans="14:17" s="2" customFormat="1" ht="12.75">
      <c r="N60"/>
      <c r="O60"/>
      <c r="P60"/>
      <c r="Q60"/>
    </row>
    <row r="61" spans="14:17" s="2" customFormat="1" ht="12.75">
      <c r="N61"/>
      <c r="O61"/>
      <c r="P61"/>
      <c r="Q61"/>
    </row>
    <row r="62" spans="14:17" s="2" customFormat="1" ht="12.75">
      <c r="N62"/>
      <c r="O62"/>
      <c r="P62"/>
      <c r="Q62"/>
    </row>
    <row r="63" spans="14:17" s="2" customFormat="1" ht="12.75">
      <c r="N63"/>
      <c r="O63"/>
      <c r="P63"/>
      <c r="Q63"/>
    </row>
    <row r="64" spans="14:17" s="2" customFormat="1" ht="12.75">
      <c r="N64"/>
      <c r="O64"/>
      <c r="P64"/>
      <c r="Q64"/>
    </row>
    <row r="65" spans="14:17" s="2" customFormat="1" ht="12.75">
      <c r="N65"/>
      <c r="O65"/>
      <c r="P65"/>
      <c r="Q65"/>
    </row>
    <row r="66" spans="14:17" s="2" customFormat="1" ht="12.75">
      <c r="N66"/>
      <c r="O66"/>
      <c r="P66"/>
      <c r="Q66"/>
    </row>
    <row r="67" spans="14:17" s="2" customFormat="1" ht="12.75">
      <c r="N67"/>
      <c r="O67"/>
      <c r="P67"/>
      <c r="Q67"/>
    </row>
    <row r="68" spans="14:17" s="2" customFormat="1" ht="12.75">
      <c r="N68"/>
      <c r="O68"/>
      <c r="P68"/>
      <c r="Q68"/>
    </row>
    <row r="69" spans="14:17" s="2" customFormat="1" ht="12.75">
      <c r="N69"/>
      <c r="O69"/>
      <c r="P69"/>
      <c r="Q69"/>
    </row>
    <row r="70" spans="14:17" s="2" customFormat="1" ht="12.75">
      <c r="N70"/>
      <c r="O70"/>
      <c r="P70"/>
      <c r="Q70"/>
    </row>
    <row r="71" spans="14:17" s="2" customFormat="1" ht="12.75">
      <c r="N71"/>
      <c r="O71"/>
      <c r="P71"/>
      <c r="Q71"/>
    </row>
    <row r="72" spans="14:17" s="2" customFormat="1" ht="12.75">
      <c r="N72"/>
      <c r="O72"/>
      <c r="P72"/>
      <c r="Q72"/>
    </row>
    <row r="73" spans="14:17" s="2" customFormat="1" ht="12.75">
      <c r="N73"/>
      <c r="O73"/>
      <c r="P73"/>
      <c r="Q73"/>
    </row>
    <row r="74" spans="14:17" s="2" customFormat="1" ht="12.75">
      <c r="N74"/>
      <c r="O74"/>
      <c r="P74"/>
      <c r="Q74"/>
    </row>
    <row r="75" spans="14:17" s="2" customFormat="1" ht="12.75">
      <c r="N75"/>
      <c r="O75"/>
      <c r="P75"/>
      <c r="Q75"/>
    </row>
    <row r="76" spans="14:17" s="2" customFormat="1" ht="12.75">
      <c r="N76"/>
      <c r="O76"/>
      <c r="P76"/>
      <c r="Q76"/>
    </row>
    <row r="77" spans="14:17" s="2" customFormat="1" ht="12.75">
      <c r="N77"/>
      <c r="O77"/>
      <c r="P77"/>
      <c r="Q77"/>
    </row>
    <row r="78" spans="14:17" s="2" customFormat="1" ht="12.75">
      <c r="N78"/>
      <c r="O78"/>
      <c r="P78"/>
      <c r="Q78"/>
    </row>
    <row r="79" spans="14:17" s="2" customFormat="1" ht="12.75">
      <c r="N79"/>
      <c r="O79"/>
      <c r="P79"/>
      <c r="Q7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dehempti</cp:lastModifiedBy>
  <dcterms:created xsi:type="dcterms:W3CDTF">2008-12-18T21:47:40Z</dcterms:created>
  <dcterms:modified xsi:type="dcterms:W3CDTF">2011-10-10T15:40:34Z</dcterms:modified>
  <cp:category/>
  <cp:version/>
  <cp:contentType/>
  <cp:contentStatus/>
</cp:coreProperties>
</file>